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dct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<sst xmlns="http://schemas.openxmlformats.org/spreadsheetml/2006/main" count="19" uniqueCount="10">
  <si>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COS</t>
  </si>
  <si>
    <t>u \ x</t>
  </si>
  <si>
    <t>Original</t>
  </si>
  <si>
    <t>Transformed</t>
  </si>
  <si>
    <t xml:space="preserve"> </t>
  </si>
  <si>
    <t>Reconstructed</t>
  </si>
  <si>
    <t>DCT examples</t>
  </si>
  <si>
    <t>DCT transform</t>
  </si>
  <si>
    <t>Inverse DCT-transform</t>
  </si>
  <si>
    <t>Quantization: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</si>
</sst>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9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workbookViewId="0" topLeftCell="A1">
      <selection activeCell="B24" sqref="B24"/>
    </sheetView>
  </sheetViews>
  <sheetFormatPr defaultColWidth="9.140625" defaultRowHeight="12.75"/>
  <sheetData>
    <row r="1" ht="18">
      <c r="A1" s="5" t="s">
        <v>6</v>
      </c>
    </row>
    <row r="3" spans="1:6" ht="15.75">
      <c r="A3" s="6">
        <v>3.14159265</v>
      </c>
      <c r="F3" t="s">
        <v>0</v>
      </c>
    </row>
    <row r="4" spans="5:9" ht="12.75">
      <c r="E4" s="2" t="s">
        <v>1</v>
      </c>
      <c r="F4" s="2">
        <v>0</v>
      </c>
      <c r="G4" s="2">
        <v>1</v>
      </c>
      <c r="H4" s="2">
        <v>2</v>
      </c>
      <c r="I4" s="2">
        <v>3</v>
      </c>
    </row>
    <row r="5" spans="1:9" ht="12.75">
      <c r="A5" s="7">
        <v>0</v>
      </c>
      <c r="B5" s="8">
        <v>0</v>
      </c>
      <c r="C5" s="8">
        <v>0</v>
      </c>
      <c r="D5" s="9">
        <v>0</v>
      </c>
      <c r="E5" s="2">
        <v>0</v>
      </c>
      <c r="F5" s="7">
        <f aca="true" t="shared" si="0" ref="F5:I8">COS(A5)</f>
        <v>1</v>
      </c>
      <c r="G5" s="8">
        <f t="shared" si="0"/>
        <v>1</v>
      </c>
      <c r="H5" s="8">
        <f t="shared" si="0"/>
        <v>1</v>
      </c>
      <c r="I5" s="9">
        <f t="shared" si="0"/>
        <v>1</v>
      </c>
    </row>
    <row r="6" spans="1:9" ht="12.75">
      <c r="A6" s="10">
        <f>$A$3/8</f>
        <v>0.39269908125</v>
      </c>
      <c r="B6" s="11">
        <f>3*$A$3/8</f>
        <v>1.1780972437500001</v>
      </c>
      <c r="C6" s="11">
        <f>5*$A$3/8</f>
        <v>1.96349540625</v>
      </c>
      <c r="D6" s="12">
        <f>7*$A$3/8</f>
        <v>2.7488935687500002</v>
      </c>
      <c r="E6" s="2">
        <v>1</v>
      </c>
      <c r="F6" s="10">
        <f t="shared" si="0"/>
        <v>0.923879532683006</v>
      </c>
      <c r="G6" s="11">
        <f t="shared" si="0"/>
        <v>0.3826834336087908</v>
      </c>
      <c r="H6" s="11">
        <f t="shared" si="0"/>
        <v>-0.38268343029225454</v>
      </c>
      <c r="I6" s="12">
        <f t="shared" si="0"/>
        <v>-0.9238795313092517</v>
      </c>
    </row>
    <row r="7" spans="1:9" ht="12.75">
      <c r="A7" s="10">
        <f>2*$A$3/8</f>
        <v>0.7853981625</v>
      </c>
      <c r="B7" s="11">
        <f>6*$A$3/8</f>
        <v>2.3561944875000003</v>
      </c>
      <c r="C7" s="11">
        <f>10*$A$3/8</f>
        <v>3.9269908125</v>
      </c>
      <c r="D7" s="12">
        <f>14*$A$3/8</f>
        <v>5.4977871375000005</v>
      </c>
      <c r="E7" s="2">
        <v>2</v>
      </c>
      <c r="F7" s="10">
        <f t="shared" si="0"/>
        <v>0.7071067818211393</v>
      </c>
      <c r="G7" s="11">
        <f t="shared" si="0"/>
        <v>-0.7071067792827723</v>
      </c>
      <c r="H7" s="11">
        <f t="shared" si="0"/>
        <v>-0.7071067843595064</v>
      </c>
      <c r="I7" s="12">
        <f t="shared" si="0"/>
        <v>0.7071067767444054</v>
      </c>
    </row>
    <row r="8" spans="1:9" ht="12.75">
      <c r="A8" s="13">
        <f>3*$A$3/8</f>
        <v>1.1780972437500001</v>
      </c>
      <c r="B8" s="14">
        <f>9*$A$3/8</f>
        <v>3.53429173125</v>
      </c>
      <c r="C8" s="14">
        <f>15*$A$3/8</f>
        <v>5.8904862187500004</v>
      </c>
      <c r="D8" s="15">
        <f>21*$A$3/8</f>
        <v>8.24668070625</v>
      </c>
      <c r="E8" s="2">
        <v>3</v>
      </c>
      <c r="F8" s="13">
        <f t="shared" si="0"/>
        <v>0.3826834336087908</v>
      </c>
      <c r="G8" s="14">
        <f t="shared" si="0"/>
        <v>-0.9238795340567604</v>
      </c>
      <c r="H8" s="14">
        <f t="shared" si="0"/>
        <v>0.9238795299354974</v>
      </c>
      <c r="I8" s="15">
        <f t="shared" si="0"/>
        <v>-0.3826834236591817</v>
      </c>
    </row>
    <row r="9" spans="1:9" ht="12.75">
      <c r="A9" s="1"/>
      <c r="B9" s="1"/>
      <c r="C9" s="1"/>
      <c r="D9" s="1"/>
      <c r="E9" s="2"/>
      <c r="F9" s="1"/>
      <c r="G9" s="1"/>
      <c r="H9" s="1"/>
      <c r="I9" s="1"/>
    </row>
    <row r="10" ht="18">
      <c r="A10" s="5" t="s">
        <v>7</v>
      </c>
    </row>
    <row r="11" spans="1:8" ht="12.75">
      <c r="A11" s="3" t="s">
        <v>2</v>
      </c>
      <c r="B11" s="3" t="s">
        <v>3</v>
      </c>
      <c r="D11" s="3" t="s">
        <v>2</v>
      </c>
      <c r="E11" s="3" t="s">
        <v>3</v>
      </c>
      <c r="G11" s="3" t="s">
        <v>2</v>
      </c>
      <c r="H11" s="3" t="s">
        <v>3</v>
      </c>
    </row>
    <row r="12" spans="1:8" ht="12.75">
      <c r="A12" s="16">
        <v>9</v>
      </c>
      <c r="B12" s="17">
        <f>(A$12*$F5+A$13*$G5+A$14*$H5+A$15*$I5)/2</f>
        <v>9.5</v>
      </c>
      <c r="C12" s="4"/>
      <c r="D12" s="16">
        <v>1</v>
      </c>
      <c r="E12" s="17">
        <f>(D$12*$F5+D$13*$G5+D$14*$H5+D$15*$I5)/2</f>
        <v>3.5</v>
      </c>
      <c r="F12" s="4"/>
      <c r="G12" s="22">
        <v>1</v>
      </c>
      <c r="H12" s="17">
        <f>(G$12*$F5+G$13*$G5+G$14*$H5+G$15*$I5)/2</f>
        <v>3</v>
      </c>
    </row>
    <row r="13" spans="1:8" ht="12.75">
      <c r="A13" s="18">
        <v>8</v>
      </c>
      <c r="B13" s="19">
        <f>(A$12*$F6+A$13*$G6+A$14*$H6+A$15*$I6)/SQRT(2)</f>
        <v>7.120438220461128</v>
      </c>
      <c r="C13" s="4"/>
      <c r="D13" s="18">
        <v>1</v>
      </c>
      <c r="E13" s="19">
        <f>(D$12*$F6+D$13*$G6+D$14*$H6+D$15*$I6)/SQRT(2)</f>
        <v>-0.8117941425056117</v>
      </c>
      <c r="F13" s="4"/>
      <c r="G13" s="23">
        <v>1</v>
      </c>
      <c r="H13" s="19">
        <f>(G$12*$F6+G$13*$G6+G$14*$H6+G$15*$I6)/SQRT(2)</f>
        <v>-0.9238795268790674</v>
      </c>
    </row>
    <row r="14" spans="1:8" ht="12.75">
      <c r="A14" s="18">
        <v>1</v>
      </c>
      <c r="B14" s="19">
        <f>(A$12*$F7+A$13*$G7+A$14*$H7+A$15*$I7)/SQRT(2)</f>
        <v>0.5000000094232062</v>
      </c>
      <c r="C14" s="4"/>
      <c r="D14" s="18">
        <v>4</v>
      </c>
      <c r="E14" s="19">
        <f>(D$12*$F7+D$13*$G7+D$14*$H7+D$15*$I7)/SQRT(2)</f>
        <v>-1.5000000103206552</v>
      </c>
      <c r="F14" s="4"/>
      <c r="G14" s="23">
        <v>2</v>
      </c>
      <c r="H14" s="19">
        <f>(G$12*$F7+G$13*$G7+G$14*$H7+G$15*$I7)/SQRT(2)</f>
        <v>-8.974482535063575E-09</v>
      </c>
    </row>
    <row r="15" spans="1:8" ht="12.75">
      <c r="A15" s="20">
        <v>1</v>
      </c>
      <c r="B15" s="21">
        <f>(A$12*$F8+A$13*$G8+A$14*$H8+A$15*$I8)/SQRT(2)</f>
        <v>-2.4081859729755353</v>
      </c>
      <c r="C15" s="4"/>
      <c r="D15" s="20">
        <v>1</v>
      </c>
      <c r="E15" s="21">
        <f>(D$12*$F8+D$13*$G8+D$14*$H8+D$15*$I8)/SQRT(2)</f>
        <v>1.9598444459717537</v>
      </c>
      <c r="F15" s="4"/>
      <c r="G15" s="24">
        <v>2</v>
      </c>
      <c r="H15" s="21">
        <f>(G$12*$F8+G$13*$G8+G$14*$H8+G$15*$I8)/SQRT(2)</f>
        <v>0.38268344082100136</v>
      </c>
    </row>
    <row r="16" ht="12.75">
      <c r="A16" s="2" t="s">
        <v>4</v>
      </c>
    </row>
    <row r="17" spans="1:3" ht="12.75">
      <c r="A17" s="28" t="s">
        <v>9</v>
      </c>
      <c r="C17" s="29">
        <v>8</v>
      </c>
    </row>
    <row r="18" ht="12.75">
      <c r="A18" s="2"/>
    </row>
    <row r="19" ht="18">
      <c r="A19" s="5" t="s">
        <v>8</v>
      </c>
    </row>
    <row r="20" spans="1:8" ht="12.75">
      <c r="A20" s="3" t="s">
        <v>3</v>
      </c>
      <c r="B20" s="3" t="s">
        <v>5</v>
      </c>
      <c r="D20" s="3" t="s">
        <v>3</v>
      </c>
      <c r="E20" s="3" t="s">
        <v>5</v>
      </c>
      <c r="G20" s="3" t="s">
        <v>3</v>
      </c>
      <c r="H20" s="3" t="s">
        <v>5</v>
      </c>
    </row>
    <row r="21" spans="1:8" ht="12.75">
      <c r="A21" s="25">
        <f>ROUND(B12/$C$17,0)*$C$17</f>
        <v>8</v>
      </c>
      <c r="B21" s="17">
        <f>(A$21*$F$5)/2+(A$22*$F$6)/SQRT(2)+(A$23*$F$7)/SQRT(2)+(A$24*$F$8)/SQRT(2)</f>
        <v>9.226251860476896</v>
      </c>
      <c r="D21" s="25">
        <f>ROUND(E12/$C$17,0)*$C$17</f>
        <v>0</v>
      </c>
      <c r="E21" s="17">
        <f>(D$21*$F$5)/2+(D$22*$F$6)/SQRT(2)+(D$23*$F$7)/SQRT(2)+(D$24*$F$8)/SQRT(2)</f>
        <v>0</v>
      </c>
      <c r="G21" s="25">
        <f>ROUND(H12/$C$17,0)*$C$17</f>
        <v>0</v>
      </c>
      <c r="H21" s="17">
        <f>(G$21*$F$5)/2+(G$22*$F$6)/SQRT(2)+(G$23*$F$7)/SQRT(2)+(G$24*$F$8)/SQRT(2)</f>
        <v>0</v>
      </c>
    </row>
    <row r="22" spans="1:8" ht="12.75">
      <c r="A22" s="26">
        <f>ROUND(B13/$C$17,0)*$C$17</f>
        <v>8</v>
      </c>
      <c r="B22" s="19">
        <f>(A$21*$G$5)/2+(A$22*$G$6)/SQRT(2)+(A$23*$G$7)/SQRT(2)+(A$24*$G$8)/SQRT(2)</f>
        <v>6.164784407620223</v>
      </c>
      <c r="D22" s="26">
        <f>ROUND(E13/$C$17,0)*$C$17</f>
        <v>0</v>
      </c>
      <c r="E22" s="19">
        <f>(D$21*$G$5)/2+(D$22*$G$6)/SQRT(2)+(D$23*$G$7)/SQRT(2)+(D$24*$G$8)/SQRT(2)</f>
        <v>0</v>
      </c>
      <c r="G22" s="26">
        <f>ROUND(H13/$C$17,0)*$C$17</f>
        <v>0</v>
      </c>
      <c r="H22" s="19">
        <f>(G$21*$G$5)/2+(G$22*$G$6)/SQRT(2)+(G$23*$G$7)/SQRT(2)+(G$24*$G$8)/SQRT(2)</f>
        <v>0</v>
      </c>
    </row>
    <row r="23" spans="1:8" ht="12.75">
      <c r="A23" s="26">
        <f>ROUND(B14/$C$17,0)*$C$17</f>
        <v>0</v>
      </c>
      <c r="B23" s="19">
        <f>(A$21*$H$5)/2+(A$22*$H$6)/SQRT(2)+(A$23*$H$7)/SQRT(2)+(A$24*$H$8)/SQRT(2)</f>
        <v>1.835215611140939</v>
      </c>
      <c r="D23" s="26">
        <f>ROUND(E14/$C$17,0)*$C$17</f>
        <v>0</v>
      </c>
      <c r="E23" s="19">
        <f>(D$21*$H$5)/2+(D$22*$H$6)/SQRT(2)+(D$23*$H$7)/SQRT(2)+(D$24*$H$8)/SQRT(2)</f>
        <v>0</v>
      </c>
      <c r="G23" s="26">
        <f>ROUND(H14/$C$17,0)*$C$17</f>
        <v>0</v>
      </c>
      <c r="H23" s="19">
        <f>(G$21*$H$5)/2+(G$22*$H$6)/SQRT(2)+(G$23*$H$7)/SQRT(2)+(G$24*$H$8)/SQRT(2)</f>
        <v>0</v>
      </c>
    </row>
    <row r="24" spans="1:8" ht="12.75">
      <c r="A24" s="27">
        <f>ROUND(B15/$C$17,0)*$C$17</f>
        <v>0</v>
      </c>
      <c r="B24" s="21">
        <f>(A$21*$I$5)/2+(A$22*$I$6)/SQRT(2)+(A$23*$I$7)/SQRT(2)+(A$24*$I$8)/SQRT(2)</f>
        <v>-1.2262518527057686</v>
      </c>
      <c r="D24" s="27">
        <f>ROUND(E15/$C$17,0)*$C$17</f>
        <v>0</v>
      </c>
      <c r="E24" s="21">
        <f>(D$21*$I$5)/2+(D$22*$I$6)/SQRT(2)+(D$23*$I$7)/SQRT(2)+(D$24*$I$8)/SQRT(2)</f>
        <v>0</v>
      </c>
      <c r="G24" s="27">
        <f>ROUND(H15/$C$17,0)*$C$17</f>
        <v>0</v>
      </c>
      <c r="H24" s="21">
        <f>(G$21*$I$5)/2+(G$22*$I$6)/SQRT(2)+(G$23*$I$7)/SQRT(2)+(G$24*$I$8)/SQRT(2)</f>
        <v>0</v>
      </c>
    </row>
    <row r="26" spans="1:2" ht="12.75">
      <c r="A26" s="30">
        <f>(A21-B12)*(A21-B12)</f>
        <v>2.25</v>
      </c>
      <c r="B26" s="1">
        <f>(B21-A12)*(B21-A12)</f>
        <v>0.05118990436925699</v>
      </c>
    </row>
    <row r="27" spans="1:2" ht="12.75">
      <c r="A27" s="30">
        <f>(A22-B13)*(A22-B13)</f>
        <v>0.7736289240255879</v>
      </c>
      <c r="B27" s="1">
        <f>(B22-A13)*(B22-A13)</f>
        <v>3.368016270513856</v>
      </c>
    </row>
    <row r="28" spans="1:2" ht="12.75">
      <c r="A28" s="30">
        <f>(A23-B14)*(A23-B14)</f>
        <v>0.2500000094232063</v>
      </c>
      <c r="B28" s="1">
        <f>(B23-A14)*(B23-A14)</f>
        <v>0.6975851170935322</v>
      </c>
    </row>
    <row r="29" spans="1:2" ht="12.75">
      <c r="A29" s="30">
        <f>(A24-B15)*(A24-B15)</f>
        <v>5.799359680436125</v>
      </c>
      <c r="B29" s="1">
        <f>(B24-A15)*(B24-A15)</f>
        <v>4.956197311675868</v>
      </c>
    </row>
    <row r="31" spans="1:2" ht="12.75">
      <c r="A31" s="1">
        <f>AVERAGE(A26:A29)</f>
        <v>2.26824715347123</v>
      </c>
      <c r="B31" s="1">
        <f>AVERAGE(B26:B29)</f>
        <v>2.2682471509131283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</cp:lastModifiedBy>
  <dcterms:modified xsi:type="dcterms:W3CDTF">2002-11-27T11:32:57Z</dcterms:modified>
  <cp:category/>
  <cp:version/>
  <cp:contentType/>
  <cp:contentStatus/>
</cp:coreProperties>
</file>